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385" windowHeight="8355" activeTab="1"/>
  </bookViews>
  <sheets>
    <sheet name="БП" sheetId="1" r:id="rId1"/>
    <sheet name="штатка" sheetId="2" r:id="rId2"/>
    <sheet name="реклама" sheetId="3" r:id="rId3"/>
    <sheet name="чек лист запуск" sheetId="4" r:id="rId4"/>
  </sheets>
  <calcPr calcId="144525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D11" i="1"/>
  <c r="C11" i="1"/>
  <c r="P16" i="1"/>
  <c r="H16" i="1" l="1"/>
  <c r="G16" i="1"/>
  <c r="F16" i="1"/>
  <c r="E16" i="1"/>
  <c r="D16" i="1"/>
  <c r="C16" i="1"/>
  <c r="C15" i="1"/>
  <c r="D15" i="1" s="1"/>
  <c r="G15" i="1" s="1"/>
  <c r="H15" i="1" s="1"/>
  <c r="E14" i="1"/>
  <c r="F14" i="1" s="1"/>
  <c r="G14" i="1" s="1"/>
  <c r="H14" i="1" s="1"/>
  <c r="B20" i="1"/>
  <c r="H13" i="1"/>
  <c r="G13" i="1"/>
  <c r="F13" i="1"/>
  <c r="E13" i="1"/>
  <c r="D13" i="1"/>
  <c r="C13" i="1"/>
  <c r="H11" i="1"/>
  <c r="G11" i="1"/>
  <c r="F11" i="1"/>
  <c r="E11" i="1"/>
  <c r="C10" i="1"/>
  <c r="D10" i="1" s="1"/>
  <c r="E10" i="1" s="1"/>
  <c r="F10" i="1" s="1"/>
  <c r="G10" i="1" s="1"/>
  <c r="H10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H6" i="1"/>
  <c r="G6" i="1"/>
  <c r="F6" i="1"/>
  <c r="E6" i="1"/>
  <c r="D6" i="1"/>
  <c r="C6" i="1"/>
  <c r="F19" i="1" l="1"/>
  <c r="F17" i="1" s="1"/>
  <c r="C19" i="1"/>
  <c r="C17" i="1" s="1"/>
  <c r="G19" i="1"/>
  <c r="G17" i="1" s="1"/>
  <c r="D19" i="1"/>
  <c r="D17" i="1" s="1"/>
  <c r="H19" i="1"/>
  <c r="H17" i="1" s="1"/>
  <c r="E19" i="1"/>
  <c r="E17" i="1" s="1"/>
  <c r="C20" i="1" l="1"/>
  <c r="D20" i="1" s="1"/>
  <c r="E20" i="1" s="1"/>
</calcChain>
</file>

<file path=xl/sharedStrings.xml><?xml version="1.0" encoding="utf-8"?>
<sst xmlns="http://schemas.openxmlformats.org/spreadsheetml/2006/main" count="174" uniqueCount="71">
  <si>
    <t>Город</t>
  </si>
  <si>
    <t>Расчет инвестиций</t>
  </si>
  <si>
    <t>Численность населения в микрорайоне</t>
  </si>
  <si>
    <t>Площадь кафе</t>
  </si>
  <si>
    <t>Оборот без учета сезонности</t>
  </si>
  <si>
    <t>Аренда</t>
  </si>
  <si>
    <t>Курьерская служба</t>
  </si>
  <si>
    <t>Паушальный взнос</t>
  </si>
  <si>
    <t>Итого</t>
  </si>
  <si>
    <t>Реклама</t>
  </si>
  <si>
    <t>Комунальные расходы</t>
  </si>
  <si>
    <t>Окупаемость</t>
  </si>
  <si>
    <t>Данный расчет является примерным и может варьироваться от</t>
  </si>
  <si>
    <t>состояния помещения и возможностей партнера.</t>
  </si>
  <si>
    <t>Стойка отдачи готовых заказов, рабочее место администратора</t>
  </si>
  <si>
    <t>малый город</t>
  </si>
  <si>
    <t xml:space="preserve">Роялти </t>
  </si>
  <si>
    <t>Рентабельность</t>
  </si>
  <si>
    <t>Столы, мойки, стеллажи(кухня)</t>
  </si>
  <si>
    <t xml:space="preserve">Входная группа(вывеска, оформление) </t>
  </si>
  <si>
    <t>Закуп сырья и упаковки(товарный запас 7 дней)</t>
  </si>
  <si>
    <t>Реклама на открытие (он-лайн, офф-лайн)</t>
  </si>
  <si>
    <t xml:space="preserve">Резервный запас </t>
  </si>
  <si>
    <t>Ремонт в помещении(покраска стен, клининг) при условии чистовой отделки помещения</t>
  </si>
  <si>
    <t>Дополнительная инженерия(вентиляция, электрика)</t>
  </si>
  <si>
    <t>РКО(касса, моноблок), настройка, постановка на учет</t>
  </si>
  <si>
    <t>Оборудование кухня(тепловое, холодильное,инвентарь)</t>
  </si>
  <si>
    <t>Расходы на помещение(аренда,депозит последний месяц)</t>
  </si>
  <si>
    <t>Прочие расходы(транспорт, рекрутинг,подрядчики)</t>
  </si>
  <si>
    <t>Закуп брендированной продукции(упаковка, фасовка)</t>
  </si>
  <si>
    <t>1 мес</t>
  </si>
  <si>
    <t>2 мес</t>
  </si>
  <si>
    <t>3 мес</t>
  </si>
  <si>
    <t>4 мес</t>
  </si>
  <si>
    <t>5 мес</t>
  </si>
  <si>
    <t>6 мес</t>
  </si>
  <si>
    <t>Налоги Социальные</t>
  </si>
  <si>
    <t xml:space="preserve">план </t>
  </si>
  <si>
    <t>Сырье и упаковка</t>
  </si>
  <si>
    <t xml:space="preserve">Зарплата Кухня </t>
  </si>
  <si>
    <t>Зарплата Зал</t>
  </si>
  <si>
    <t>Комиссия агрегаторы, эквайринг</t>
  </si>
  <si>
    <t xml:space="preserve">Форс-мажор </t>
  </si>
  <si>
    <t>25-30%</t>
  </si>
  <si>
    <t>Налог 2020 ЕНВД/патент/15%</t>
  </si>
  <si>
    <t>енвд/патент</t>
  </si>
  <si>
    <t xml:space="preserve">Прибыль </t>
  </si>
  <si>
    <t xml:space="preserve"> от 20 000</t>
  </si>
  <si>
    <t>25 м2</t>
  </si>
  <si>
    <t>сотрудник</t>
  </si>
  <si>
    <t>вт</t>
  </si>
  <si>
    <t>ср</t>
  </si>
  <si>
    <t>чт</t>
  </si>
  <si>
    <t>пт</t>
  </si>
  <si>
    <t>сб</t>
  </si>
  <si>
    <t>вс</t>
  </si>
  <si>
    <t>пн</t>
  </si>
  <si>
    <t>вр</t>
  </si>
  <si>
    <t>Повар 1</t>
  </si>
  <si>
    <t>в</t>
  </si>
  <si>
    <t>Повар 2</t>
  </si>
  <si>
    <t>Администратор 1</t>
  </si>
  <si>
    <t>Администратор 2</t>
  </si>
  <si>
    <t xml:space="preserve"> Курьер 1</t>
  </si>
  <si>
    <t xml:space="preserve"> Курьер 2</t>
  </si>
  <si>
    <t>Структурное подразделение</t>
  </si>
  <si>
    <t>Количество штатных единиц</t>
  </si>
  <si>
    <t>Кухня</t>
  </si>
  <si>
    <t>Зал</t>
  </si>
  <si>
    <t>Доставка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</si>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</sst>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_ ;[Red]\-#,##0\ "/>
  </numFmts>
  <fonts count="5" x14ac:knownFonts="1">
    <font>
      <sz val="11"/>
      <color theme="1"/>
      <name val="Calibri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/>
    <xf numFmtId="164" fontId="1" fillId="2" borderId="3" xfId="0" applyNumberFormat="1" applyFont="1" applyFill="1" applyBorder="1"/>
    <xf numFmtId="0" fontId="1" fillId="0" borderId="6" xfId="0" applyFont="1" applyBorder="1"/>
    <xf numFmtId="164" fontId="1" fillId="3" borderId="3" xfId="0" applyNumberFormat="1" applyFont="1" applyFill="1" applyBorder="1"/>
    <xf numFmtId="164" fontId="3" fillId="5" borderId="4" xfId="0" applyNumberFormat="1" applyFont="1" applyFill="1" applyBorder="1"/>
    <xf numFmtId="0" fontId="1" fillId="6" borderId="3" xfId="0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1" fillId="6" borderId="3" xfId="0" applyNumberFormat="1" applyFont="1" applyFill="1" applyBorder="1"/>
    <xf numFmtId="3" fontId="3" fillId="5" borderId="5" xfId="0" applyNumberFormat="1" applyFont="1" applyFill="1" applyBorder="1"/>
    <xf numFmtId="3" fontId="1" fillId="0" borderId="0" xfId="0" applyNumberFormat="1" applyFont="1"/>
    <xf numFmtId="3" fontId="3" fillId="4" borderId="8" xfId="0" applyNumberFormat="1" applyFont="1" applyFill="1" applyBorder="1"/>
    <xf numFmtId="9" fontId="1" fillId="6" borderId="3" xfId="0" applyNumberFormat="1" applyFont="1" applyFill="1" applyBorder="1"/>
    <xf numFmtId="164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165" fontId="1" fillId="6" borderId="2" xfId="0" applyNumberFormat="1" applyFont="1" applyFill="1" applyBorder="1" applyAlignment="1">
      <alignment horizontal="center"/>
    </xf>
    <xf numFmtId="3" fontId="3" fillId="4" borderId="9" xfId="0" applyNumberFormat="1" applyFont="1" applyFill="1" applyBorder="1"/>
    <xf numFmtId="3" fontId="3" fillId="5" borderId="10" xfId="0" applyNumberFormat="1" applyFont="1" applyFill="1" applyBorder="1"/>
    <xf numFmtId="0" fontId="1" fillId="4" borderId="3" xfId="0" applyFont="1" applyFill="1" applyBorder="1"/>
    <xf numFmtId="0" fontId="1" fillId="5" borderId="3" xfId="0" applyFont="1" applyFill="1" applyBorder="1"/>
    <xf numFmtId="3" fontId="1" fillId="6" borderId="9" xfId="0" applyNumberFormat="1" applyFont="1" applyFill="1" applyBorder="1" applyAlignment="1">
      <alignment horizontal="center"/>
    </xf>
    <xf numFmtId="3" fontId="1" fillId="6" borderId="8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164" fontId="1" fillId="2" borderId="4" xfId="0" applyNumberFormat="1" applyFont="1" applyFill="1" applyBorder="1"/>
    <xf numFmtId="0" fontId="1" fillId="3" borderId="1" xfId="0" applyFont="1" applyFill="1" applyBorder="1" applyAlignment="1">
      <alignment horizontal="right" wrapText="1" shrinkToFit="1"/>
    </xf>
    <xf numFmtId="0" fontId="1" fillId="3" borderId="7" xfId="0" applyFont="1" applyFill="1" applyBorder="1" applyAlignment="1">
      <alignment horizontal="right" wrapText="1" shrinkToFit="1"/>
    </xf>
    <xf numFmtId="0" fontId="1" fillId="3" borderId="2" xfId="0" applyFont="1" applyFill="1" applyBorder="1" applyAlignment="1">
      <alignment horizontal="right" wrapText="1" shrinkToFi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7" borderId="3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B1" workbookViewId="0">
      <selection activeCell="I21" sqref="I21"/>
    </sheetView>
  </sheetViews>
  <sheetFormatPr defaultColWidth="9" defaultRowHeight="15.75" x14ac:dyDescent="0.25"/>
  <cols>
    <col min="1" max="1" width="33.140625" style="1" customWidth="1"/>
    <col min="2" max="2" width="13.7109375" style="1" customWidth="1"/>
    <col min="3" max="3" width="10.85546875" style="1" customWidth="1"/>
    <col min="4" max="4" width="11" style="1" customWidth="1"/>
    <col min="5" max="5" width="12.28515625" style="1" customWidth="1"/>
    <col min="6" max="6" width="11" style="1" customWidth="1"/>
    <col min="7" max="7" width="11.5703125" style="1" customWidth="1"/>
    <col min="8" max="8" width="13.140625" style="1" bestFit="1" customWidth="1"/>
    <col min="9" max="9" width="12.5703125" style="1" customWidth="1"/>
    <col min="10" max="14" width="9" style="1"/>
    <col min="15" max="15" width="35.85546875" style="1" customWidth="1"/>
    <col min="16" max="16" width="11.140625" style="1" customWidth="1"/>
    <col min="17" max="16384" width="9" style="1"/>
  </cols>
  <sheetData>
    <row r="1" spans="1:16" x14ac:dyDescent="0.25">
      <c r="A1" s="31" t="s">
        <v>0</v>
      </c>
      <c r="B1" s="32"/>
      <c r="C1" s="8" t="s">
        <v>15</v>
      </c>
      <c r="D1" s="9"/>
      <c r="E1" s="2"/>
      <c r="F1" s="2"/>
      <c r="G1" s="2"/>
      <c r="H1" s="15"/>
      <c r="J1" s="33" t="s">
        <v>1</v>
      </c>
      <c r="K1" s="33"/>
      <c r="L1" s="33"/>
      <c r="M1" s="33"/>
      <c r="N1" s="33"/>
      <c r="O1" s="33"/>
      <c r="P1" s="33"/>
    </row>
    <row r="2" spans="1:16" x14ac:dyDescent="0.25">
      <c r="A2" s="31" t="s">
        <v>2</v>
      </c>
      <c r="B2" s="32"/>
      <c r="C2" s="26" t="s">
        <v>47</v>
      </c>
      <c r="D2" s="9"/>
      <c r="E2" s="2"/>
      <c r="F2" s="2"/>
      <c r="G2" s="2"/>
      <c r="H2" s="2"/>
      <c r="J2" s="28" t="s">
        <v>27</v>
      </c>
      <c r="K2" s="29"/>
      <c r="L2" s="29"/>
      <c r="M2" s="29"/>
      <c r="N2" s="29"/>
      <c r="O2" s="30"/>
      <c r="P2" s="3">
        <v>50000</v>
      </c>
    </row>
    <row r="3" spans="1:16" x14ac:dyDescent="0.25">
      <c r="A3" s="31" t="s">
        <v>3</v>
      </c>
      <c r="B3" s="32"/>
      <c r="C3" s="26" t="s">
        <v>48</v>
      </c>
      <c r="D3" s="9"/>
      <c r="E3" s="2"/>
      <c r="F3" s="2"/>
      <c r="G3" s="2"/>
      <c r="H3" s="16"/>
      <c r="J3" s="28" t="s">
        <v>23</v>
      </c>
      <c r="K3" s="29"/>
      <c r="L3" s="29"/>
      <c r="M3" s="29"/>
      <c r="N3" s="29"/>
      <c r="O3" s="30"/>
      <c r="P3" s="5">
        <v>15000</v>
      </c>
    </row>
    <row r="4" spans="1:16" x14ac:dyDescent="0.25">
      <c r="C4" s="1" t="s">
        <v>30</v>
      </c>
      <c r="D4" s="1" t="s">
        <v>31</v>
      </c>
      <c r="E4" s="1" t="s">
        <v>32</v>
      </c>
      <c r="F4" s="1" t="s">
        <v>33</v>
      </c>
      <c r="G4" s="1" t="s">
        <v>34</v>
      </c>
      <c r="H4" s="1" t="s">
        <v>35</v>
      </c>
      <c r="J4" s="28" t="s">
        <v>24</v>
      </c>
      <c r="K4" s="29"/>
      <c r="L4" s="29"/>
      <c r="M4" s="29"/>
      <c r="N4" s="29"/>
      <c r="O4" s="30"/>
      <c r="P4" s="5">
        <v>10000</v>
      </c>
    </row>
    <row r="5" spans="1:16" x14ac:dyDescent="0.25">
      <c r="A5" s="7" t="s">
        <v>4</v>
      </c>
      <c r="B5" s="17" t="s">
        <v>37</v>
      </c>
      <c r="C5" s="10">
        <v>600000</v>
      </c>
      <c r="D5" s="10">
        <v>600000</v>
      </c>
      <c r="E5" s="10">
        <v>800000</v>
      </c>
      <c r="F5" s="10">
        <v>850000</v>
      </c>
      <c r="G5" s="10">
        <v>850000</v>
      </c>
      <c r="H5" s="10">
        <v>900000</v>
      </c>
      <c r="J5" s="28" t="s">
        <v>25</v>
      </c>
      <c r="K5" s="29"/>
      <c r="L5" s="29"/>
      <c r="M5" s="29"/>
      <c r="N5" s="29"/>
      <c r="O5" s="30"/>
      <c r="P5" s="5">
        <v>50000</v>
      </c>
    </row>
    <row r="6" spans="1:16" x14ac:dyDescent="0.25">
      <c r="A6" s="7" t="s">
        <v>38</v>
      </c>
      <c r="B6" s="18">
        <v>0.28000000000000003</v>
      </c>
      <c r="C6" s="10">
        <f>C5*B6</f>
        <v>168000.00000000003</v>
      </c>
      <c r="D6" s="10">
        <f>D5*B6</f>
        <v>168000.00000000003</v>
      </c>
      <c r="E6" s="10">
        <f>B6*E5</f>
        <v>224000.00000000003</v>
      </c>
      <c r="F6" s="10">
        <f>B6*F5</f>
        <v>238000.00000000003</v>
      </c>
      <c r="G6" s="10">
        <f>B6*G5</f>
        <v>238000.00000000003</v>
      </c>
      <c r="H6" s="10">
        <f>B6*H5</f>
        <v>252000.00000000003</v>
      </c>
      <c r="J6" s="28" t="s">
        <v>26</v>
      </c>
      <c r="K6" s="29"/>
      <c r="L6" s="29"/>
      <c r="M6" s="29"/>
      <c r="N6" s="29"/>
      <c r="O6" s="30"/>
      <c r="P6" s="5">
        <v>120000</v>
      </c>
    </row>
    <row r="7" spans="1:16" x14ac:dyDescent="0.25">
      <c r="A7" s="7" t="s">
        <v>5</v>
      </c>
      <c r="B7" s="19">
        <v>25000</v>
      </c>
      <c r="C7" s="10">
        <v>25000</v>
      </c>
      <c r="D7" s="10">
        <v>25000</v>
      </c>
      <c r="E7" s="10">
        <v>25000</v>
      </c>
      <c r="F7" s="10">
        <v>25000</v>
      </c>
      <c r="G7" s="10">
        <v>25000</v>
      </c>
      <c r="H7" s="10">
        <v>25000</v>
      </c>
      <c r="J7" s="28" t="s">
        <v>18</v>
      </c>
      <c r="K7" s="29"/>
      <c r="L7" s="29"/>
      <c r="M7" s="29"/>
      <c r="N7" s="29"/>
      <c r="O7" s="30"/>
      <c r="P7" s="5">
        <v>25000</v>
      </c>
    </row>
    <row r="8" spans="1:16" x14ac:dyDescent="0.25">
      <c r="A8" s="7" t="s">
        <v>39</v>
      </c>
      <c r="B8" s="18">
        <v>0.16</v>
      </c>
      <c r="C8" s="10">
        <f>C5*B8</f>
        <v>96000</v>
      </c>
      <c r="D8" s="10">
        <f>D5*B8</f>
        <v>96000</v>
      </c>
      <c r="E8" s="10">
        <f>B8*E5</f>
        <v>128000</v>
      </c>
      <c r="F8" s="10">
        <f>B8*F5</f>
        <v>136000</v>
      </c>
      <c r="G8" s="10">
        <f>B8*G5</f>
        <v>136000</v>
      </c>
      <c r="H8" s="10">
        <f>B8*H5</f>
        <v>144000</v>
      </c>
      <c r="I8" s="2"/>
      <c r="J8" s="28" t="s">
        <v>14</v>
      </c>
      <c r="K8" s="29"/>
      <c r="L8" s="29"/>
      <c r="M8" s="29"/>
      <c r="N8" s="29"/>
      <c r="O8" s="30"/>
      <c r="P8" s="5">
        <v>20000</v>
      </c>
    </row>
    <row r="9" spans="1:16" x14ac:dyDescent="0.25">
      <c r="A9" s="7" t="s">
        <v>36</v>
      </c>
      <c r="B9" s="18">
        <v>0.3</v>
      </c>
      <c r="C9" s="10">
        <f>C8*B9</f>
        <v>28800</v>
      </c>
      <c r="D9" s="10">
        <f>D8*B9</f>
        <v>28800</v>
      </c>
      <c r="E9" s="10">
        <f>E8*B9</f>
        <v>38400</v>
      </c>
      <c r="F9" s="10">
        <f>F8*B9</f>
        <v>40800</v>
      </c>
      <c r="G9" s="10">
        <f>G8*B9</f>
        <v>40800</v>
      </c>
      <c r="H9" s="10">
        <f>H8*B9</f>
        <v>43200</v>
      </c>
      <c r="I9" s="2"/>
      <c r="J9" s="28" t="s">
        <v>19</v>
      </c>
      <c r="K9" s="29"/>
      <c r="L9" s="29"/>
      <c r="M9" s="29"/>
      <c r="N9" s="29"/>
      <c r="O9" s="30"/>
      <c r="P9" s="5">
        <v>35000</v>
      </c>
    </row>
    <row r="10" spans="1:16" x14ac:dyDescent="0.25">
      <c r="A10" s="7" t="s">
        <v>40</v>
      </c>
      <c r="B10" s="19">
        <v>50000</v>
      </c>
      <c r="C10" s="10">
        <f>B10</f>
        <v>50000</v>
      </c>
      <c r="D10" s="10">
        <f t="shared" ref="D10:H10" si="0">C10</f>
        <v>50000</v>
      </c>
      <c r="E10" s="10">
        <f>D10</f>
        <v>50000</v>
      </c>
      <c r="F10" s="10">
        <f t="shared" si="0"/>
        <v>50000</v>
      </c>
      <c r="G10" s="10">
        <f t="shared" si="0"/>
        <v>50000</v>
      </c>
      <c r="H10" s="10">
        <f t="shared" si="0"/>
        <v>50000</v>
      </c>
      <c r="I10" s="2"/>
      <c r="J10" s="28" t="s">
        <v>20</v>
      </c>
      <c r="K10" s="29"/>
      <c r="L10" s="29"/>
      <c r="M10" s="29"/>
      <c r="N10" s="29"/>
      <c r="O10" s="30"/>
      <c r="P10" s="5">
        <v>40000</v>
      </c>
    </row>
    <row r="11" spans="1:16" x14ac:dyDescent="0.25">
      <c r="A11" s="7" t="s">
        <v>6</v>
      </c>
      <c r="B11" s="18">
        <v>7.0000000000000007E-2</v>
      </c>
      <c r="C11" s="10">
        <f>C5*B11</f>
        <v>42000.000000000007</v>
      </c>
      <c r="D11" s="10">
        <f>D5*B11</f>
        <v>42000.000000000007</v>
      </c>
      <c r="E11" s="10">
        <f>B11*E5</f>
        <v>56000.000000000007</v>
      </c>
      <c r="F11" s="10">
        <f>B11*F5</f>
        <v>59500.000000000007</v>
      </c>
      <c r="G11" s="10">
        <f>B11*G5</f>
        <v>59500.000000000007</v>
      </c>
      <c r="H11" s="10">
        <f>B11*H5</f>
        <v>63000.000000000007</v>
      </c>
      <c r="I11" s="2"/>
      <c r="J11" s="28" t="s">
        <v>21</v>
      </c>
      <c r="K11" s="29"/>
      <c r="L11" s="29"/>
      <c r="M11" s="29"/>
      <c r="N11" s="29"/>
      <c r="O11" s="30"/>
      <c r="P11" s="5">
        <v>50000</v>
      </c>
    </row>
    <row r="12" spans="1:16" x14ac:dyDescent="0.25">
      <c r="A12" s="7" t="s">
        <v>41</v>
      </c>
      <c r="B12" s="18">
        <v>0.04</v>
      </c>
      <c r="C12" s="10">
        <f>C5*B12</f>
        <v>24000</v>
      </c>
      <c r="D12" s="10">
        <f>D5*B12</f>
        <v>24000</v>
      </c>
      <c r="E12" s="10">
        <f>E5*B12</f>
        <v>32000</v>
      </c>
      <c r="F12" s="10">
        <f>F5*B12</f>
        <v>34000</v>
      </c>
      <c r="G12" s="10">
        <f>G5*B12</f>
        <v>34000</v>
      </c>
      <c r="H12" s="10">
        <f>H5*B12</f>
        <v>36000</v>
      </c>
      <c r="I12" s="2"/>
      <c r="J12" s="28" t="s">
        <v>28</v>
      </c>
      <c r="K12" s="29"/>
      <c r="L12" s="29"/>
      <c r="M12" s="29"/>
      <c r="N12" s="29"/>
      <c r="O12" s="30"/>
      <c r="P12" s="5">
        <v>20000</v>
      </c>
    </row>
    <row r="13" spans="1:16" x14ac:dyDescent="0.25">
      <c r="A13" s="7" t="s">
        <v>16</v>
      </c>
      <c r="B13" s="18">
        <v>0.03</v>
      </c>
      <c r="C13" s="10">
        <f>C5*B13</f>
        <v>18000</v>
      </c>
      <c r="D13" s="10">
        <f>B13*D5</f>
        <v>18000</v>
      </c>
      <c r="E13" s="10">
        <f>B13*E5</f>
        <v>24000</v>
      </c>
      <c r="F13" s="10">
        <f>B13*F5</f>
        <v>25500</v>
      </c>
      <c r="G13" s="10">
        <f>B13*G5</f>
        <v>25500</v>
      </c>
      <c r="H13" s="10">
        <f>B13*H5</f>
        <v>27000</v>
      </c>
      <c r="I13" s="2"/>
      <c r="J13" s="28" t="s">
        <v>29</v>
      </c>
      <c r="K13" s="29"/>
      <c r="L13" s="29"/>
      <c r="M13" s="29"/>
      <c r="N13" s="29"/>
      <c r="O13" s="30"/>
      <c r="P13" s="5">
        <v>25000</v>
      </c>
    </row>
    <row r="14" spans="1:16" x14ac:dyDescent="0.25">
      <c r="A14" s="7" t="s">
        <v>9</v>
      </c>
      <c r="B14" s="19">
        <v>50000</v>
      </c>
      <c r="C14" s="10">
        <v>0</v>
      </c>
      <c r="D14" s="10">
        <v>50000</v>
      </c>
      <c r="E14" s="10">
        <f>D14</f>
        <v>50000</v>
      </c>
      <c r="F14" s="10">
        <f t="shared" ref="F14:H14" si="1">E14</f>
        <v>50000</v>
      </c>
      <c r="G14" s="10">
        <f t="shared" si="1"/>
        <v>50000</v>
      </c>
      <c r="H14" s="10">
        <f t="shared" si="1"/>
        <v>50000</v>
      </c>
      <c r="I14" s="2"/>
      <c r="J14" s="28" t="s">
        <v>7</v>
      </c>
      <c r="K14" s="29"/>
      <c r="L14" s="29"/>
      <c r="M14" s="29"/>
      <c r="N14" s="29"/>
      <c r="O14" s="30"/>
      <c r="P14" s="3">
        <v>69000</v>
      </c>
    </row>
    <row r="15" spans="1:16" x14ac:dyDescent="0.25">
      <c r="A15" s="7" t="s">
        <v>10</v>
      </c>
      <c r="B15" s="19">
        <v>15000</v>
      </c>
      <c r="C15" s="10">
        <f>B15</f>
        <v>15000</v>
      </c>
      <c r="D15" s="10">
        <f t="shared" ref="D15:H15" si="2">C15</f>
        <v>15000</v>
      </c>
      <c r="E15" s="10">
        <v>18000</v>
      </c>
      <c r="F15" s="10">
        <v>18000</v>
      </c>
      <c r="G15" s="10">
        <f t="shared" si="2"/>
        <v>18000</v>
      </c>
      <c r="H15" s="10">
        <f t="shared" si="2"/>
        <v>18000</v>
      </c>
      <c r="I15" s="2"/>
      <c r="J15" s="28" t="s">
        <v>22</v>
      </c>
      <c r="K15" s="29"/>
      <c r="L15" s="29"/>
      <c r="M15" s="29"/>
      <c r="N15" s="29"/>
      <c r="O15" s="30"/>
      <c r="P15" s="27">
        <v>70000</v>
      </c>
    </row>
    <row r="16" spans="1:16" x14ac:dyDescent="0.25">
      <c r="A16" s="7" t="s">
        <v>42</v>
      </c>
      <c r="B16" s="18">
        <v>0.01</v>
      </c>
      <c r="C16" s="10">
        <f>C5*B16</f>
        <v>6000</v>
      </c>
      <c r="D16" s="10">
        <f>B16*D5</f>
        <v>6000</v>
      </c>
      <c r="E16" s="10">
        <f>B16*E5</f>
        <v>8000</v>
      </c>
      <c r="F16" s="10">
        <f>B16*F5</f>
        <v>8500</v>
      </c>
      <c r="G16" s="10">
        <f>B16*G5</f>
        <v>8500</v>
      </c>
      <c r="H16" s="10">
        <f>H5*B16</f>
        <v>9000</v>
      </c>
      <c r="I16" s="2"/>
      <c r="J16" s="28" t="s">
        <v>8</v>
      </c>
      <c r="K16" s="29"/>
      <c r="L16" s="29"/>
      <c r="M16" s="29"/>
      <c r="N16" s="29"/>
      <c r="O16" s="30"/>
      <c r="P16" s="6">
        <f>SUM(P2:P15)</f>
        <v>599000</v>
      </c>
    </row>
    <row r="17" spans="1:16" x14ac:dyDescent="0.25">
      <c r="A17" s="7" t="s">
        <v>17</v>
      </c>
      <c r="B17" s="18" t="s">
        <v>43</v>
      </c>
      <c r="C17" s="14">
        <f t="shared" ref="C17:H17" si="3">C19/C5</f>
        <v>0.29333333333333333</v>
      </c>
      <c r="D17" s="14">
        <f t="shared" si="3"/>
        <v>0.21</v>
      </c>
      <c r="E17" s="14">
        <f t="shared" si="3"/>
        <v>0.26624999999999999</v>
      </c>
      <c r="F17" s="14">
        <f t="shared" si="3"/>
        <v>0.27705882352941175</v>
      </c>
      <c r="G17" s="14">
        <f t="shared" si="3"/>
        <v>0.27705882352941175</v>
      </c>
      <c r="H17" s="14">
        <f t="shared" si="3"/>
        <v>0.28666666666666668</v>
      </c>
      <c r="I17" s="2"/>
      <c r="P17" s="4"/>
    </row>
    <row r="18" spans="1:16" x14ac:dyDescent="0.25">
      <c r="A18" s="7" t="s">
        <v>44</v>
      </c>
      <c r="B18" s="24" t="s">
        <v>45</v>
      </c>
      <c r="C18" s="25">
        <v>4000</v>
      </c>
      <c r="D18" s="25">
        <v>4000</v>
      </c>
      <c r="E18" s="25">
        <v>4000</v>
      </c>
      <c r="F18" s="25">
        <v>4000</v>
      </c>
      <c r="G18" s="25">
        <v>4000</v>
      </c>
      <c r="H18" s="25">
        <v>4000</v>
      </c>
      <c r="I18" s="2"/>
      <c r="J18" s="1" t="s">
        <v>12</v>
      </c>
    </row>
    <row r="19" spans="1:16" x14ac:dyDescent="0.25">
      <c r="A19" s="22" t="s">
        <v>46</v>
      </c>
      <c r="B19" s="20"/>
      <c r="C19" s="13">
        <f t="shared" ref="C19:H19" si="4">C5-C6-C7-C8-C10-C11-C13-C14-C15-C16-C18</f>
        <v>176000</v>
      </c>
      <c r="D19" s="13">
        <f t="shared" si="4"/>
        <v>126000</v>
      </c>
      <c r="E19" s="13">
        <f t="shared" si="4"/>
        <v>213000</v>
      </c>
      <c r="F19" s="13">
        <f t="shared" si="4"/>
        <v>235500</v>
      </c>
      <c r="G19" s="13">
        <f t="shared" si="4"/>
        <v>235500</v>
      </c>
      <c r="H19" s="13">
        <f t="shared" si="4"/>
        <v>258000</v>
      </c>
      <c r="I19" s="2"/>
      <c r="J19" s="1" t="s">
        <v>13</v>
      </c>
    </row>
    <row r="20" spans="1:16" ht="16.5" thickBot="1" x14ac:dyDescent="0.3">
      <c r="A20" s="23" t="s">
        <v>11</v>
      </c>
      <c r="B20" s="21">
        <f>P16</f>
        <v>599000</v>
      </c>
      <c r="C20" s="11">
        <f>C19-B20</f>
        <v>-423000</v>
      </c>
      <c r="D20" s="11">
        <f>C20+D19</f>
        <v>-297000</v>
      </c>
      <c r="E20" s="11">
        <f>D20+E19</f>
        <v>-84000</v>
      </c>
      <c r="F20" s="11"/>
      <c r="G20" s="11"/>
      <c r="H20" s="11"/>
      <c r="I20" s="2"/>
    </row>
    <row r="21" spans="1:16" x14ac:dyDescent="0.25">
      <c r="B21" s="12"/>
      <c r="C21" s="12"/>
      <c r="D21" s="12"/>
      <c r="E21" s="12"/>
      <c r="F21" s="12"/>
      <c r="G21" s="12"/>
      <c r="H21" s="12"/>
      <c r="I21" s="2"/>
    </row>
    <row r="22" spans="1:16" x14ac:dyDescent="0.25">
      <c r="I22" s="2"/>
    </row>
    <row r="23" spans="1:16" x14ac:dyDescent="0.25">
      <c r="I23" s="2"/>
    </row>
  </sheetData>
  <mergeCells count="19">
    <mergeCell ref="A1:B1"/>
    <mergeCell ref="A2:B2"/>
    <mergeCell ref="A3:B3"/>
    <mergeCell ref="J1:P1"/>
    <mergeCell ref="J11:O11"/>
    <mergeCell ref="J13:O13"/>
    <mergeCell ref="J16:O16"/>
    <mergeCell ref="J2:O2"/>
    <mergeCell ref="J14:O14"/>
    <mergeCell ref="J6:O6"/>
    <mergeCell ref="J8:O8"/>
    <mergeCell ref="J9:O9"/>
    <mergeCell ref="J10:O10"/>
    <mergeCell ref="J4:O4"/>
    <mergeCell ref="J7:O7"/>
    <mergeCell ref="J12:O12"/>
    <mergeCell ref="J15:O15"/>
    <mergeCell ref="J3:O3"/>
    <mergeCell ref="J5:O5"/>
  </mergeCells>
  <pageMargins left="0.70763888888888904" right="0.70763888888888904" top="0.74791666666666701" bottom="0.74791666666666701" header="0.31388888888888899" footer="0.31388888888888899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workbookViewId="0">
      <selection activeCell="B22" sqref="B22"/>
    </sheetView>
  </sheetViews>
  <sheetFormatPr defaultRowHeight="12.75" x14ac:dyDescent="0.2"/>
  <cols>
    <col min="1" max="1" width="27" style="38" customWidth="1"/>
    <col min="2" max="43" width="4.7109375" style="35" customWidth="1"/>
    <col min="44" max="16384" width="9.140625" style="34"/>
  </cols>
  <sheetData>
    <row r="1" spans="1:43" ht="13.5" thickBot="1" x14ac:dyDescent="0.25"/>
    <row r="2" spans="1:43" ht="13.5" thickBot="1" x14ac:dyDescent="0.25">
      <c r="A2" s="39" t="s">
        <v>49</v>
      </c>
      <c r="B2" s="36">
        <v>1</v>
      </c>
      <c r="C2" s="36">
        <v>2</v>
      </c>
      <c r="D2" s="36">
        <v>3</v>
      </c>
      <c r="E2" s="42">
        <v>4</v>
      </c>
      <c r="F2" s="42">
        <v>5</v>
      </c>
      <c r="G2" s="42">
        <v>6</v>
      </c>
      <c r="H2" s="36">
        <v>7</v>
      </c>
      <c r="I2" s="36">
        <v>8</v>
      </c>
      <c r="J2" s="36">
        <v>9</v>
      </c>
      <c r="K2" s="36">
        <v>10</v>
      </c>
      <c r="L2" s="42">
        <v>11</v>
      </c>
      <c r="M2" s="42">
        <v>12</v>
      </c>
      <c r="N2" s="42">
        <v>13</v>
      </c>
      <c r="O2" s="36">
        <v>14</v>
      </c>
      <c r="P2" s="36">
        <v>15</v>
      </c>
      <c r="Q2" s="36">
        <v>16</v>
      </c>
      <c r="R2" s="36">
        <v>17</v>
      </c>
      <c r="S2" s="42">
        <v>18</v>
      </c>
      <c r="T2" s="42">
        <v>19</v>
      </c>
      <c r="U2" s="42">
        <v>20</v>
      </c>
      <c r="V2" s="36">
        <v>21</v>
      </c>
      <c r="W2" s="36">
        <v>22</v>
      </c>
      <c r="X2" s="36">
        <v>23</v>
      </c>
      <c r="Y2" s="36">
        <v>24</v>
      </c>
      <c r="Z2" s="42">
        <v>25</v>
      </c>
      <c r="AA2" s="42">
        <v>26</v>
      </c>
      <c r="AB2" s="42">
        <v>27</v>
      </c>
      <c r="AC2" s="36">
        <v>28</v>
      </c>
      <c r="AD2" s="36">
        <v>29</v>
      </c>
      <c r="AE2" s="36">
        <v>30</v>
      </c>
    </row>
    <row r="3" spans="1:43" ht="13.5" thickBot="1" x14ac:dyDescent="0.25">
      <c r="A3" s="40"/>
      <c r="B3" s="37" t="s">
        <v>50</v>
      </c>
      <c r="C3" s="37" t="s">
        <v>51</v>
      </c>
      <c r="D3" s="37" t="s">
        <v>52</v>
      </c>
      <c r="E3" s="43" t="s">
        <v>53</v>
      </c>
      <c r="F3" s="43" t="s">
        <v>54</v>
      </c>
      <c r="G3" s="43" t="s">
        <v>55</v>
      </c>
      <c r="H3" s="37" t="s">
        <v>56</v>
      </c>
      <c r="I3" s="37" t="s">
        <v>50</v>
      </c>
      <c r="J3" s="37" t="s">
        <v>51</v>
      </c>
      <c r="K3" s="37" t="s">
        <v>52</v>
      </c>
      <c r="L3" s="43" t="s">
        <v>53</v>
      </c>
      <c r="M3" s="43" t="s">
        <v>54</v>
      </c>
      <c r="N3" s="43" t="s">
        <v>57</v>
      </c>
      <c r="O3" s="37" t="s">
        <v>56</v>
      </c>
      <c r="P3" s="37" t="s">
        <v>50</v>
      </c>
      <c r="Q3" s="37" t="s">
        <v>51</v>
      </c>
      <c r="R3" s="37" t="s">
        <v>52</v>
      </c>
      <c r="S3" s="43" t="s">
        <v>53</v>
      </c>
      <c r="T3" s="43" t="s">
        <v>54</v>
      </c>
      <c r="U3" s="43" t="s">
        <v>55</v>
      </c>
      <c r="V3" s="37" t="s">
        <v>56</v>
      </c>
      <c r="W3" s="37" t="s">
        <v>50</v>
      </c>
      <c r="X3" s="37" t="s">
        <v>51</v>
      </c>
      <c r="Y3" s="37" t="s">
        <v>52</v>
      </c>
      <c r="Z3" s="43" t="s">
        <v>53</v>
      </c>
      <c r="AA3" s="43" t="s">
        <v>54</v>
      </c>
      <c r="AB3" s="43" t="s">
        <v>55</v>
      </c>
      <c r="AC3" s="37" t="s">
        <v>56</v>
      </c>
      <c r="AD3" s="37" t="s">
        <v>50</v>
      </c>
      <c r="AE3" s="37" t="s">
        <v>51</v>
      </c>
    </row>
    <row r="4" spans="1:43" ht="13.5" thickBot="1" x14ac:dyDescent="0.25">
      <c r="A4" s="41" t="s">
        <v>58</v>
      </c>
      <c r="B4" s="37">
        <v>11</v>
      </c>
      <c r="C4" s="37" t="s">
        <v>59</v>
      </c>
      <c r="D4" s="37">
        <v>11</v>
      </c>
      <c r="E4" s="43">
        <v>11</v>
      </c>
      <c r="F4" s="43">
        <v>11</v>
      </c>
      <c r="G4" s="43" t="s">
        <v>59</v>
      </c>
      <c r="H4" s="37">
        <v>11</v>
      </c>
      <c r="I4" s="37" t="s">
        <v>59</v>
      </c>
      <c r="J4" s="37" t="s">
        <v>59</v>
      </c>
      <c r="K4" s="37">
        <v>11</v>
      </c>
      <c r="L4" s="43">
        <v>11</v>
      </c>
      <c r="M4" s="43">
        <v>11</v>
      </c>
      <c r="N4" s="43" t="s">
        <v>59</v>
      </c>
      <c r="O4" s="37">
        <v>11</v>
      </c>
      <c r="P4" s="37">
        <v>11</v>
      </c>
      <c r="Q4" s="37" t="s">
        <v>59</v>
      </c>
      <c r="R4" s="37">
        <v>11</v>
      </c>
      <c r="S4" s="43">
        <v>11</v>
      </c>
      <c r="T4" s="43">
        <v>11</v>
      </c>
      <c r="U4" s="43" t="s">
        <v>59</v>
      </c>
      <c r="V4" s="37">
        <v>11</v>
      </c>
      <c r="W4" s="37" t="s">
        <v>59</v>
      </c>
      <c r="X4" s="37" t="s">
        <v>59</v>
      </c>
      <c r="Y4" s="37">
        <v>11</v>
      </c>
      <c r="Z4" s="43">
        <v>11</v>
      </c>
      <c r="AA4" s="43">
        <v>11</v>
      </c>
      <c r="AB4" s="43" t="s">
        <v>59</v>
      </c>
      <c r="AC4" s="37">
        <v>11</v>
      </c>
      <c r="AD4" s="37" t="s">
        <v>59</v>
      </c>
      <c r="AE4" s="37">
        <v>11</v>
      </c>
    </row>
    <row r="5" spans="1:43" ht="13.5" thickBot="1" x14ac:dyDescent="0.25">
      <c r="A5" s="41" t="s">
        <v>60</v>
      </c>
      <c r="B5" s="37" t="s">
        <v>59</v>
      </c>
      <c r="C5" s="37">
        <v>11</v>
      </c>
      <c r="D5" s="37" t="s">
        <v>59</v>
      </c>
      <c r="E5" s="43">
        <v>11</v>
      </c>
      <c r="F5" s="43">
        <v>11</v>
      </c>
      <c r="G5" s="43">
        <v>11</v>
      </c>
      <c r="H5" s="37" t="s">
        <v>59</v>
      </c>
      <c r="I5" s="37">
        <v>11</v>
      </c>
      <c r="J5" s="37">
        <v>11</v>
      </c>
      <c r="K5" s="37" t="s">
        <v>59</v>
      </c>
      <c r="L5" s="43">
        <v>11</v>
      </c>
      <c r="M5" s="43">
        <v>11</v>
      </c>
      <c r="N5" s="43">
        <v>11</v>
      </c>
      <c r="O5" s="37" t="s">
        <v>59</v>
      </c>
      <c r="P5" s="37" t="s">
        <v>59</v>
      </c>
      <c r="Q5" s="37">
        <v>11</v>
      </c>
      <c r="R5" s="37" t="s">
        <v>59</v>
      </c>
      <c r="S5" s="43">
        <v>11</v>
      </c>
      <c r="T5" s="43">
        <v>11</v>
      </c>
      <c r="U5" s="43">
        <v>11</v>
      </c>
      <c r="V5" s="37" t="s">
        <v>59</v>
      </c>
      <c r="W5" s="37">
        <v>11</v>
      </c>
      <c r="X5" s="37">
        <v>11</v>
      </c>
      <c r="Y5" s="37" t="s">
        <v>59</v>
      </c>
      <c r="Z5" s="43">
        <v>11</v>
      </c>
      <c r="AA5" s="43">
        <v>11</v>
      </c>
      <c r="AB5" s="43">
        <v>11</v>
      </c>
      <c r="AC5" s="37" t="s">
        <v>59</v>
      </c>
      <c r="AD5" s="37">
        <v>11</v>
      </c>
      <c r="AE5" s="37" t="s">
        <v>59</v>
      </c>
    </row>
    <row r="6" spans="1:43" ht="13.5" thickBot="1" x14ac:dyDescent="0.25">
      <c r="A6" s="41" t="s">
        <v>61</v>
      </c>
      <c r="B6" s="37">
        <v>11</v>
      </c>
      <c r="C6" s="37">
        <v>11</v>
      </c>
      <c r="D6" s="37" t="s">
        <v>59</v>
      </c>
      <c r="E6" s="43" t="s">
        <v>59</v>
      </c>
      <c r="F6" s="43">
        <v>11</v>
      </c>
      <c r="G6" s="43">
        <v>11</v>
      </c>
      <c r="H6" s="37" t="s">
        <v>59</v>
      </c>
      <c r="I6" s="37" t="s">
        <v>59</v>
      </c>
      <c r="J6" s="37">
        <v>11</v>
      </c>
      <c r="K6" s="37">
        <v>11</v>
      </c>
      <c r="L6" s="43" t="s">
        <v>59</v>
      </c>
      <c r="M6" s="43" t="s">
        <v>59</v>
      </c>
      <c r="N6" s="43">
        <v>11</v>
      </c>
      <c r="O6" s="37">
        <v>11</v>
      </c>
      <c r="P6" s="37" t="s">
        <v>59</v>
      </c>
      <c r="Q6" s="37" t="s">
        <v>59</v>
      </c>
      <c r="R6" s="37">
        <v>11</v>
      </c>
      <c r="S6" s="43">
        <v>11</v>
      </c>
      <c r="T6" s="43" t="s">
        <v>59</v>
      </c>
      <c r="U6" s="43" t="s">
        <v>59</v>
      </c>
      <c r="V6" s="37">
        <v>11</v>
      </c>
      <c r="W6" s="37">
        <v>11</v>
      </c>
      <c r="X6" s="37" t="s">
        <v>59</v>
      </c>
      <c r="Y6" s="37" t="s">
        <v>59</v>
      </c>
      <c r="Z6" s="43">
        <v>11</v>
      </c>
      <c r="AA6" s="43">
        <v>11</v>
      </c>
      <c r="AB6" s="43" t="s">
        <v>59</v>
      </c>
      <c r="AC6" s="37" t="s">
        <v>59</v>
      </c>
      <c r="AD6" s="37">
        <v>11</v>
      </c>
      <c r="AE6" s="37">
        <v>11</v>
      </c>
    </row>
    <row r="7" spans="1:43" ht="13.5" thickBot="1" x14ac:dyDescent="0.25">
      <c r="A7" s="41" t="s">
        <v>62</v>
      </c>
      <c r="B7" s="37" t="s">
        <v>59</v>
      </c>
      <c r="C7" s="37" t="s">
        <v>59</v>
      </c>
      <c r="D7" s="37">
        <v>11</v>
      </c>
      <c r="E7" s="43">
        <v>11</v>
      </c>
      <c r="F7" s="43" t="s">
        <v>59</v>
      </c>
      <c r="G7" s="43" t="s">
        <v>59</v>
      </c>
      <c r="H7" s="37">
        <v>11</v>
      </c>
      <c r="I7" s="37">
        <v>11</v>
      </c>
      <c r="J7" s="37" t="s">
        <v>59</v>
      </c>
      <c r="K7" s="37" t="s">
        <v>59</v>
      </c>
      <c r="L7" s="43">
        <v>11</v>
      </c>
      <c r="M7" s="43">
        <v>11</v>
      </c>
      <c r="N7" s="43" t="s">
        <v>59</v>
      </c>
      <c r="O7" s="37" t="s">
        <v>59</v>
      </c>
      <c r="P7" s="37">
        <v>11</v>
      </c>
      <c r="Q7" s="37">
        <v>11</v>
      </c>
      <c r="R7" s="37" t="s">
        <v>59</v>
      </c>
      <c r="S7" s="43" t="s">
        <v>59</v>
      </c>
      <c r="T7" s="43">
        <v>11</v>
      </c>
      <c r="U7" s="43">
        <v>11</v>
      </c>
      <c r="V7" s="37" t="s">
        <v>59</v>
      </c>
      <c r="W7" s="37" t="s">
        <v>59</v>
      </c>
      <c r="X7" s="37">
        <v>11</v>
      </c>
      <c r="Y7" s="37">
        <v>11</v>
      </c>
      <c r="Z7" s="43" t="s">
        <v>59</v>
      </c>
      <c r="AA7" s="43" t="s">
        <v>59</v>
      </c>
      <c r="AB7" s="43">
        <v>11</v>
      </c>
      <c r="AC7" s="37">
        <v>11</v>
      </c>
      <c r="AD7" s="37" t="s">
        <v>59</v>
      </c>
      <c r="AE7" s="37" t="s">
        <v>59</v>
      </c>
    </row>
    <row r="8" spans="1:43" ht="13.5" thickBot="1" x14ac:dyDescent="0.25">
      <c r="A8" s="41" t="s">
        <v>63</v>
      </c>
      <c r="B8" s="37">
        <v>11</v>
      </c>
      <c r="C8" s="37">
        <v>11</v>
      </c>
      <c r="D8" s="37" t="s">
        <v>59</v>
      </c>
      <c r="E8" s="43" t="s">
        <v>59</v>
      </c>
      <c r="F8" s="43">
        <v>11</v>
      </c>
      <c r="G8" s="43">
        <v>11</v>
      </c>
      <c r="H8" s="37" t="s">
        <v>59</v>
      </c>
      <c r="I8" s="37" t="s">
        <v>59</v>
      </c>
      <c r="J8" s="37">
        <v>11</v>
      </c>
      <c r="K8" s="37">
        <v>11</v>
      </c>
      <c r="L8" s="43" t="s">
        <v>59</v>
      </c>
      <c r="M8" s="43" t="s">
        <v>59</v>
      </c>
      <c r="N8" s="43">
        <v>11</v>
      </c>
      <c r="O8" s="37">
        <v>11</v>
      </c>
      <c r="P8" s="37" t="s">
        <v>59</v>
      </c>
      <c r="Q8" s="37" t="s">
        <v>59</v>
      </c>
      <c r="R8" s="37">
        <v>11</v>
      </c>
      <c r="S8" s="43">
        <v>11</v>
      </c>
      <c r="T8" s="43" t="s">
        <v>59</v>
      </c>
      <c r="U8" s="43" t="s">
        <v>59</v>
      </c>
      <c r="V8" s="37">
        <v>11</v>
      </c>
      <c r="W8" s="37">
        <v>11</v>
      </c>
      <c r="X8" s="37" t="s">
        <v>59</v>
      </c>
      <c r="Y8" s="37" t="s">
        <v>59</v>
      </c>
      <c r="Z8" s="43">
        <v>11</v>
      </c>
      <c r="AA8" s="43">
        <v>11</v>
      </c>
      <c r="AB8" s="43" t="s">
        <v>59</v>
      </c>
      <c r="AC8" s="37" t="s">
        <v>59</v>
      </c>
      <c r="AD8" s="37">
        <v>11</v>
      </c>
      <c r="AE8" s="37">
        <v>11</v>
      </c>
    </row>
    <row r="9" spans="1:43" ht="13.5" thickBot="1" x14ac:dyDescent="0.25">
      <c r="A9" s="41" t="s">
        <v>64</v>
      </c>
      <c r="B9" s="37" t="s">
        <v>59</v>
      </c>
      <c r="C9" s="37" t="s">
        <v>59</v>
      </c>
      <c r="D9" s="37">
        <v>11</v>
      </c>
      <c r="E9" s="43">
        <v>11</v>
      </c>
      <c r="F9" s="43" t="s">
        <v>59</v>
      </c>
      <c r="G9" s="43" t="s">
        <v>59</v>
      </c>
      <c r="H9" s="37">
        <v>11</v>
      </c>
      <c r="I9" s="37">
        <v>11</v>
      </c>
      <c r="J9" s="37" t="s">
        <v>59</v>
      </c>
      <c r="K9" s="37" t="s">
        <v>59</v>
      </c>
      <c r="L9" s="43">
        <v>11</v>
      </c>
      <c r="M9" s="43">
        <v>11</v>
      </c>
      <c r="N9" s="43" t="s">
        <v>59</v>
      </c>
      <c r="O9" s="37" t="s">
        <v>59</v>
      </c>
      <c r="P9" s="37">
        <v>11</v>
      </c>
      <c r="Q9" s="37">
        <v>11</v>
      </c>
      <c r="R9" s="37" t="s">
        <v>59</v>
      </c>
      <c r="S9" s="43" t="s">
        <v>59</v>
      </c>
      <c r="T9" s="43">
        <v>11</v>
      </c>
      <c r="U9" s="43">
        <v>11</v>
      </c>
      <c r="V9" s="37" t="s">
        <v>59</v>
      </c>
      <c r="W9" s="37" t="s">
        <v>59</v>
      </c>
      <c r="X9" s="37">
        <v>11</v>
      </c>
      <c r="Y9" s="37">
        <v>11</v>
      </c>
      <c r="Z9" s="43" t="s">
        <v>59</v>
      </c>
      <c r="AA9" s="43" t="s">
        <v>59</v>
      </c>
      <c r="AB9" s="43">
        <v>11</v>
      </c>
      <c r="AC9" s="37">
        <v>11</v>
      </c>
      <c r="AD9" s="37" t="s">
        <v>59</v>
      </c>
      <c r="AE9" s="37" t="s">
        <v>59</v>
      </c>
    </row>
    <row r="11" spans="1:43" x14ac:dyDescent="0.2">
      <c r="A11" s="45" t="s">
        <v>65</v>
      </c>
      <c r="B11" s="46" t="s">
        <v>66</v>
      </c>
      <c r="C11" s="47"/>
      <c r="D11" s="47"/>
      <c r="E11" s="47"/>
      <c r="F11" s="47"/>
      <c r="G11" s="48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x14ac:dyDescent="0.2">
      <c r="A12" s="45" t="s">
        <v>67</v>
      </c>
      <c r="B12" s="44">
        <v>2</v>
      </c>
      <c r="C12" s="44"/>
      <c r="D12" s="44"/>
      <c r="E12" s="44"/>
      <c r="F12" s="44"/>
      <c r="G12" s="4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x14ac:dyDescent="0.2">
      <c r="A13" s="45" t="s">
        <v>68</v>
      </c>
      <c r="B13" s="44">
        <v>2</v>
      </c>
      <c r="C13" s="44"/>
      <c r="D13" s="44"/>
      <c r="E13" s="44"/>
      <c r="F13" s="44"/>
      <c r="G13" s="4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x14ac:dyDescent="0.2">
      <c r="A14" s="45" t="s">
        <v>69</v>
      </c>
      <c r="B14" s="44">
        <v>2</v>
      </c>
      <c r="C14" s="44"/>
      <c r="D14" s="44"/>
      <c r="E14" s="44"/>
      <c r="F14" s="44"/>
      <c r="G14" s="4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x14ac:dyDescent="0.2">
      <c r="A15" s="45" t="s">
        <v>70</v>
      </c>
      <c r="B15" s="44">
        <v>6</v>
      </c>
      <c r="C15" s="44"/>
      <c r="D15" s="44"/>
      <c r="E15" s="44"/>
      <c r="F15" s="44"/>
      <c r="G15" s="4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x14ac:dyDescent="0.2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2:43" x14ac:dyDescent="0.2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2:43" x14ac:dyDescent="0.2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</sheetData>
  <mergeCells count="6">
    <mergeCell ref="B15:G15"/>
    <mergeCell ref="B11:G11"/>
    <mergeCell ref="A2:A3"/>
    <mergeCell ref="B12:G12"/>
    <mergeCell ref="B13:G13"/>
    <mergeCell ref="B14:G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БП</vt:lpstr>
      <vt:lpstr>штатка</vt:lpstr>
      <vt:lpstr>реклама</vt:lpstr>
      <vt:lpstr>чек лист запуск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Toshiba007</cp:lastModifiedBy>
  <cp:lastPrinted>2020-08-13T09:19:14Z</cp:lastPrinted>
  <dcterms:created xsi:type="dcterms:W3CDTF">2015-01-23T11:56:00Z</dcterms:created>
  <dcterms:modified xsi:type="dcterms:W3CDTF">2020-08-13T10:53:51Z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